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cnicos\MANTENIMIENTO\ING MTO\01. CONTRATOS\ABIERTOS\2000003177 SUMINISTRO PLACAS ADHERIZADAS\01. PLIEGOS\201106 rev licitaciones\"/>
    </mc:Choice>
  </mc:AlternateContent>
  <xr:revisionPtr revIDLastSave="0" documentId="13_ncr:1_{40549FED-1EC5-4435-A46E-770E5CF510E4}" xr6:coauthVersionLast="36" xr6:coauthVersionMax="36" xr10:uidLastSave="{00000000-0000-0000-0000-000000000000}"/>
  <bookViews>
    <workbookView xWindow="0" yWindow="0" windowWidth="26832" windowHeight="9492" xr2:uid="{00000000-000D-0000-FFFF-FFFF00000000}"/>
  </bookViews>
  <sheets>
    <sheet name="LOTE 2" sheetId="6" r:id="rId1"/>
  </sheets>
  <definedNames>
    <definedName name="_Toc531338250" localSheetId="0">'LOTE 2'!#REF!</definedName>
    <definedName name="solver_adj" localSheetId="0" hidden="1">'LOTE 2'!#REF!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2'!$F$14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F12" i="6" l="1"/>
  <c r="F8" i="6"/>
  <c r="F9" i="6" l="1"/>
  <c r="F10" i="6" s="1"/>
  <c r="F11" i="6" l="1"/>
  <c r="H8" i="6"/>
  <c r="H9" i="6" s="1"/>
  <c r="F13" i="6" l="1"/>
  <c r="F14" i="6" s="1"/>
  <c r="H10" i="6"/>
  <c r="H11" i="6"/>
  <c r="H12" i="6" l="1"/>
  <c r="H13" i="6" s="1"/>
  <c r="H14" i="6" s="1"/>
  <c r="H15" i="6" s="1"/>
</calcChain>
</file>

<file path=xl/sharedStrings.xml><?xml version="1.0" encoding="utf-8"?>
<sst xmlns="http://schemas.openxmlformats.org/spreadsheetml/2006/main" count="26" uniqueCount="26">
  <si>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</si>
  <si>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</si>
  <si>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</si>
  <si>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</si>
  <si>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</si>
  <si>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</si>
  <si>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</si>
  <si>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</si>
  <si>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</si>
  <si>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NOMBRE EMPRESA /
RAZÓN SOCIAL</t>
  </si>
  <si>
    <t>FECHA</t>
  </si>
  <si>
    <t>DOMICILIO FISCAL</t>
  </si>
  <si>
    <t>SELLO</t>
  </si>
  <si>
    <t>CIF</t>
  </si>
  <si>
    <t>FIRMA</t>
  </si>
  <si>
    <t>*El Precio total de la oferta (marcado en verde) debe coincidir con el importe indicado en la proposición económica</t>
  </si>
  <si>
    <t>ud</t>
  </si>
  <si>
    <t>Unidad sistema de vía en placa con fijación directa de tecnología adherizada. Según especificaciones del Pliego de Prescripciones Técnicas, incluido el transporte y descarga, hasta las zonas de acopio designadas por Metro de Madrid.</t>
  </si>
  <si>
    <t>BENEFICIO INDUSTRIAL (6%)</t>
  </si>
  <si>
    <t>% BAJA</t>
  </si>
  <si>
    <t>TOTAL PRESUPUESTO EJECUCIÓN (PE)</t>
  </si>
  <si>
    <t>BASE IMPONIBLE (BI)</t>
  </si>
  <si>
    <t>TOTAL PRESUPUESTO BASE LICITACIÓN (PBL)</t>
  </si>
  <si>
    <t>IMPORTE IVA (21%)</t>
  </si>
  <si>
    <t>GASTOS GENERALES (9%)</t>
  </si>
  <si>
    <t>SUMINISTRO DE SISTEMAS DE VÍA EN PLACA CON FIJACIÓN DIRECTA DE TECNOLOGÍA ADHERIZADA.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</si>
</sst>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name val="Arial"/>
      <family val="2"/>
    </font>
    <font>
      <sz val="10"/>
      <name val="Franklin Gothic Book"/>
      <family val="2"/>
    </font>
    <font>
      <b/>
      <sz val="10"/>
      <color indexed="16"/>
      <name val="Franklin Gothic Book"/>
      <family val="2"/>
    </font>
    <font>
      <b/>
      <sz val="12"/>
      <color theme="1"/>
      <name val="Franklin Gothic Book"/>
      <family val="2"/>
    </font>
    <font>
      <b/>
      <sz val="14"/>
      <color indexed="16"/>
      <name val="Franklin Gothic Book"/>
      <family val="2"/>
    </font>
    <font>
      <b/>
      <sz val="10"/>
      <name val="Franklin Gothic Book"/>
      <family val="2"/>
    </font>
    <font>
      <sz val="10"/>
      <color theme="1"/>
      <name val="Franklin Gothic Book"/>
      <family val="2"/>
    </font>
    <font>
      <sz val="12"/>
      <color theme="1"/>
      <name val="Franklin Gothic Book"/>
      <family val="2"/>
    </font>
    <font>
      <sz val="12"/>
      <color rgb="FF0000FF"/>
      <name val="Franklin Gothic Book"/>
      <family val="2"/>
    </font>
    <font>
      <sz val="12"/>
      <color rgb="FF0000FF"/>
      <name val="Franklin Gothic Demi"/>
      <family val="2"/>
    </font>
    <font>
      <b/>
      <sz val="12"/>
      <name val="Franklin Gothic Book"/>
      <family val="2"/>
    </font>
    <font>
      <sz val="12"/>
      <name val="Franklin Gothic Demi"/>
      <family val="2"/>
    </font>
    <font>
      <b/>
      <sz val="11"/>
      <name val="Franklin Gothic Book"/>
      <family val="2"/>
    </font>
    <font>
      <b/>
      <sz val="16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0" fillId="0" borderId="0" xfId="0" applyAlignment="1" applyProtection="1">
      <alignment horizontal="center"/>
    </xf>
    <xf numFmtId="0" fontId="3" fillId="0" borderId="0" xfId="0" applyFont="1" applyProtection="1"/>
    <xf numFmtId="4" fontId="0" fillId="0" borderId="0" xfId="0" applyNumberFormat="1" applyProtection="1"/>
    <xf numFmtId="0" fontId="1" fillId="0" borderId="0" xfId="0" applyFont="1" applyProtection="1"/>
    <xf numFmtId="0" fontId="2" fillId="0" borderId="0" xfId="0" applyFont="1" applyFill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49" fontId="9" fillId="6" borderId="6" xfId="0" applyNumberFormat="1" applyFont="1" applyFill="1" applyBorder="1" applyAlignment="1" applyProtection="1">
      <alignment vertical="center"/>
    </xf>
    <xf numFmtId="49" fontId="9" fillId="6" borderId="6" xfId="0" applyNumberFormat="1" applyFont="1" applyFill="1" applyBorder="1" applyAlignment="1" applyProtection="1">
      <alignment vertical="center" wrapText="1"/>
    </xf>
    <xf numFmtId="49" fontId="13" fillId="5" borderId="4" xfId="0" applyNumberFormat="1" applyFont="1" applyFill="1" applyBorder="1" applyAlignment="1" applyProtection="1">
      <alignment horizontal="right" vertical="center"/>
    </xf>
    <xf numFmtId="49" fontId="13" fillId="5" borderId="4" xfId="0" applyNumberFormat="1" applyFont="1" applyFill="1" applyBorder="1" applyAlignment="1" applyProtection="1">
      <alignment horizontal="center" vertical="center"/>
    </xf>
    <xf numFmtId="49" fontId="13" fillId="5" borderId="4" xfId="0" applyNumberFormat="1" applyFont="1" applyFill="1" applyBorder="1" applyAlignment="1" applyProtection="1">
      <alignment vertical="center" wrapText="1"/>
    </xf>
    <xf numFmtId="3" fontId="13" fillId="5" borderId="4" xfId="0" applyNumberFormat="1" applyFont="1" applyFill="1" applyBorder="1" applyAlignment="1" applyProtection="1">
      <alignment horizontal="center" vertical="center" wrapText="1"/>
    </xf>
    <xf numFmtId="164" fontId="13" fillId="0" borderId="4" xfId="1" applyNumberFormat="1" applyFont="1" applyFill="1" applyBorder="1" applyAlignment="1" applyProtection="1">
      <alignment horizontal="center" vertical="center" wrapText="1"/>
    </xf>
    <xf numFmtId="164" fontId="13" fillId="8" borderId="4" xfId="1" applyNumberFormat="1" applyFont="1" applyFill="1" applyBorder="1" applyAlignment="1" applyProtection="1">
      <alignment horizontal="right" vertical="center" wrapText="1"/>
      <protection locked="0"/>
    </xf>
    <xf numFmtId="164" fontId="13" fillId="6" borderId="4" xfId="0" applyNumberFormat="1" applyFont="1" applyFill="1" applyBorder="1" applyAlignment="1" applyProtection="1">
      <alignment horizontal="right" vertical="center"/>
    </xf>
    <xf numFmtId="49" fontId="13" fillId="5" borderId="0" xfId="0" applyNumberFormat="1" applyFont="1" applyFill="1" applyBorder="1" applyAlignment="1" applyProtection="1">
      <alignment horizontal="right" vertical="center"/>
    </xf>
    <xf numFmtId="49" fontId="13" fillId="5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/>
    </xf>
    <xf numFmtId="3" fontId="13" fillId="5" borderId="11" xfId="0" applyNumberFormat="1" applyFont="1" applyFill="1" applyBorder="1" applyAlignment="1" applyProtection="1">
      <alignment horizontal="center" vertical="center" wrapText="1"/>
    </xf>
    <xf numFmtId="164" fontId="13" fillId="0" borderId="11" xfId="1" applyNumberFormat="1" applyFont="1" applyFill="1" applyBorder="1" applyAlignment="1" applyProtection="1">
      <alignment horizontal="center" vertical="center" wrapText="1"/>
    </xf>
    <xf numFmtId="164" fontId="13" fillId="5" borderId="11" xfId="1" applyNumberFormat="1" applyFont="1" applyFill="1" applyBorder="1" applyAlignment="1" applyProtection="1">
      <alignment horizontal="right" vertical="center" wrapText="1"/>
    </xf>
    <xf numFmtId="164" fontId="13" fillId="6" borderId="11" xfId="0" applyNumberFormat="1" applyFont="1" applyFill="1" applyBorder="1" applyAlignment="1" applyProtection="1">
      <alignment horizontal="right" vertical="center"/>
    </xf>
    <xf numFmtId="9" fontId="13" fillId="8" borderId="11" xfId="2" applyFont="1" applyFill="1" applyBorder="1" applyAlignment="1" applyProtection="1">
      <alignment horizontal="right" vertical="center" wrapText="1"/>
      <protection locked="0"/>
    </xf>
    <xf numFmtId="0" fontId="14" fillId="5" borderId="0" xfId="0" applyFont="1" applyFill="1" applyAlignment="1" applyProtection="1">
      <alignment vertical="center"/>
    </xf>
    <xf numFmtId="3" fontId="15" fillId="5" borderId="11" xfId="0" applyNumberFormat="1" applyFont="1" applyFill="1" applyBorder="1" applyAlignment="1" applyProtection="1">
      <alignment horizontal="center" vertical="center"/>
    </xf>
    <xf numFmtId="4" fontId="15" fillId="5" borderId="11" xfId="0" applyNumberFormat="1" applyFont="1" applyFill="1" applyBorder="1" applyAlignment="1" applyProtection="1">
      <alignment horizontal="center" vertical="center"/>
    </xf>
    <xf numFmtId="4" fontId="15" fillId="5" borderId="11" xfId="0" applyNumberFormat="1" applyFont="1" applyFill="1" applyBorder="1" applyAlignment="1" applyProtection="1">
      <alignment horizontal="right" vertical="center"/>
    </xf>
    <xf numFmtId="164" fontId="15" fillId="7" borderId="11" xfId="0" applyNumberFormat="1" applyFont="1" applyFill="1" applyBorder="1" applyAlignment="1" applyProtection="1">
      <alignment horizontal="right" vertical="center"/>
    </xf>
    <xf numFmtId="44" fontId="5" fillId="0" borderId="0" xfId="1" applyFont="1" applyAlignment="1" applyProtection="1">
      <alignment vertical="center"/>
    </xf>
    <xf numFmtId="44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9" fillId="5" borderId="11" xfId="1" applyNumberFormat="1" applyFont="1" applyFill="1" applyBorder="1" applyAlignment="1" applyProtection="1">
      <alignment horizontal="right" vertical="center" wrapText="1"/>
    </xf>
    <xf numFmtId="164" fontId="9" fillId="6" borderId="11" xfId="0" applyNumberFormat="1" applyFont="1" applyFill="1" applyBorder="1" applyAlignment="1" applyProtection="1">
      <alignment horizontal="right" vertical="center"/>
    </xf>
    <xf numFmtId="10" fontId="15" fillId="5" borderId="11" xfId="2" applyNumberFormat="1" applyFont="1" applyFill="1" applyBorder="1" applyAlignment="1" applyProtection="1">
      <alignment horizontal="right" vertical="center"/>
    </xf>
    <xf numFmtId="49" fontId="16" fillId="5" borderId="11" xfId="0" applyNumberFormat="1" applyFont="1" applyFill="1" applyBorder="1" applyAlignment="1" applyProtection="1">
      <alignment horizontal="right" vertical="top" wrapText="1"/>
    </xf>
    <xf numFmtId="49" fontId="17" fillId="5" borderId="11" xfId="0" applyNumberFormat="1" applyFont="1" applyFill="1" applyBorder="1" applyAlignment="1" applyProtection="1">
      <alignment horizontal="right" vertical="center" wrapText="1"/>
    </xf>
    <xf numFmtId="4" fontId="7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4" borderId="15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6" xfId="0" applyFont="1" applyFill="1" applyBorder="1" applyAlignment="1" applyProtection="1">
      <alignment horizontal="center" wrapText="1"/>
    </xf>
    <xf numFmtId="0" fontId="8" fillId="4" borderId="17" xfId="0" applyFont="1" applyFill="1" applyBorder="1" applyAlignment="1" applyProtection="1">
      <alignment horizontal="center" wrapText="1"/>
    </xf>
    <xf numFmtId="0" fontId="8" fillId="4" borderId="18" xfId="0" applyFont="1" applyFill="1" applyBorder="1" applyAlignment="1" applyProtection="1">
      <alignment horizontal="center" wrapText="1"/>
    </xf>
    <xf numFmtId="0" fontId="8" fillId="4" borderId="19" xfId="0" applyFont="1" applyFill="1" applyBorder="1" applyAlignment="1" applyProtection="1">
      <alignment horizontal="center" wrapText="1"/>
    </xf>
    <xf numFmtId="164" fontId="17" fillId="5" borderId="11" xfId="0" applyNumberFormat="1" applyFont="1" applyFill="1" applyBorder="1" applyAlignment="1" applyProtection="1">
      <alignment horizontal="right" vertical="center"/>
    </xf>
    <xf numFmtId="0" fontId="18" fillId="2" borderId="1" xfId="0" applyFont="1" applyFill="1" applyBorder="1" applyAlignment="1" applyProtection="1">
      <alignment horizontal="justify" vertical="center"/>
    </xf>
    <xf numFmtId="0" fontId="18" fillId="2" borderId="2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9" fillId="6" borderId="6" xfId="0" applyNumberFormat="1" applyFont="1" applyFill="1" applyBorder="1" applyAlignment="1" applyProtection="1">
      <alignment horizontal="right" vertical="center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5" xfId="0" applyFont="1" applyFill="1" applyBorder="1" applyAlignment="1" applyProtection="1">
      <alignment horizontal="left" vertical="center" wrapText="1"/>
    </xf>
    <xf numFmtId="4" fontId="7" fillId="0" borderId="4" xfId="0" applyNumberFormat="1" applyFont="1" applyFill="1" applyBorder="1" applyAlignment="1" applyProtection="1">
      <alignment horizontal="center"/>
      <protection locked="0"/>
    </xf>
    <xf numFmtId="0" fontId="10" fillId="4" borderId="12" xfId="0" applyFont="1" applyFill="1" applyBorder="1" applyAlignment="1" applyProtection="1">
      <alignment horizontal="center" wrapText="1"/>
    </xf>
    <xf numFmtId="0" fontId="10" fillId="4" borderId="13" xfId="0" applyFont="1" applyFill="1" applyBorder="1" applyAlignment="1" applyProtection="1">
      <alignment horizontal="center" wrapText="1"/>
    </xf>
    <xf numFmtId="0" fontId="10" fillId="4" borderId="14" xfId="0" applyFont="1" applyFill="1" applyBorder="1" applyAlignment="1" applyProtection="1">
      <alignment horizontal="center" wrapText="1"/>
    </xf>
    <xf numFmtId="0" fontId="10" fillId="4" borderId="15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6" xfId="0" applyFont="1" applyFill="1" applyBorder="1" applyAlignment="1" applyProtection="1">
      <alignment horizontal="center" wrapText="1"/>
    </xf>
    <xf numFmtId="0" fontId="19" fillId="4" borderId="15" xfId="0" applyFont="1" applyFill="1" applyBorder="1" applyAlignment="1" applyProtection="1">
      <alignment horizontal="center" wrapText="1"/>
    </xf>
    <xf numFmtId="0" fontId="19" fillId="4" borderId="0" xfId="0" applyFont="1" applyFill="1" applyBorder="1" applyAlignment="1" applyProtection="1">
      <alignment horizontal="center" wrapText="1"/>
    </xf>
    <xf numFmtId="0" fontId="19" fillId="4" borderId="16" xfId="0" applyFont="1" applyFill="1" applyBorder="1" applyAlignment="1" applyProtection="1">
      <alignment horizontal="center" wrapText="1"/>
    </xf>
    <xf numFmtId="4" fontId="9" fillId="6" borderId="8" xfId="0" applyNumberFormat="1" applyFont="1" applyFill="1" applyBorder="1" applyAlignment="1" applyProtection="1">
      <alignment horizontal="center" vertical="center"/>
    </xf>
    <xf numFmtId="4" fontId="9" fillId="6" borderId="9" xfId="0" applyNumberFormat="1" applyFont="1" applyFill="1" applyBorder="1" applyAlignment="1" applyProtection="1">
      <alignment horizontal="center" vertical="center"/>
    </xf>
    <xf numFmtId="4" fontId="9" fillId="6" borderId="10" xfId="0" applyNumberFormat="1" applyFont="1" applyFill="1" applyBorder="1" applyAlignment="1" applyProtection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topLeftCell="A4" zoomScale="85" zoomScaleNormal="85" workbookViewId="0">
      <selection activeCell="G11" sqref="G11"/>
    </sheetView>
  </sheetViews>
  <sheetFormatPr baseColWidth="10" defaultColWidth="26.109375" defaultRowHeight="13.2" x14ac:dyDescent="0.25"/>
  <cols>
    <col min="1" max="1" width="8.88671875" style="1" bestFit="1" customWidth="1"/>
    <col min="2" max="2" width="7.44140625" style="1" customWidth="1"/>
    <col min="3" max="3" width="83" style="1" customWidth="1"/>
    <col min="4" max="4" width="18.5546875" style="3" customWidth="1"/>
    <col min="5" max="5" width="20.5546875" style="3" customWidth="1"/>
    <col min="6" max="8" width="20.109375" style="3" customWidth="1"/>
    <col min="9" max="16384" width="26.109375" style="1"/>
  </cols>
  <sheetData>
    <row r="1" spans="1:11" ht="18.600000000000001" x14ac:dyDescent="0.4">
      <c r="A1" s="61"/>
      <c r="B1" s="62"/>
      <c r="C1" s="62"/>
      <c r="D1" s="62"/>
      <c r="E1" s="62"/>
      <c r="F1" s="62"/>
      <c r="G1" s="62"/>
      <c r="H1" s="63"/>
    </row>
    <row r="2" spans="1:11" ht="18.600000000000001" x14ac:dyDescent="0.4">
      <c r="A2" s="64"/>
      <c r="B2" s="65"/>
      <c r="C2" s="65"/>
      <c r="D2" s="65"/>
      <c r="E2" s="65"/>
      <c r="F2" s="65"/>
      <c r="G2" s="65"/>
      <c r="H2" s="66"/>
    </row>
    <row r="3" spans="1:11" ht="21.6" x14ac:dyDescent="0.45">
      <c r="A3" s="67" t="s">
        <v>25</v>
      </c>
      <c r="B3" s="68"/>
      <c r="C3" s="68"/>
      <c r="D3" s="68"/>
      <c r="E3" s="68"/>
      <c r="F3" s="68"/>
      <c r="G3" s="68"/>
      <c r="H3" s="69"/>
    </row>
    <row r="4" spans="1:11" ht="18.600000000000001" x14ac:dyDescent="0.4">
      <c r="A4" s="45"/>
      <c r="B4" s="46"/>
      <c r="C4" s="46"/>
      <c r="D4" s="46"/>
      <c r="E4" s="46"/>
      <c r="F4" s="46"/>
      <c r="G4" s="46"/>
      <c r="H4" s="47"/>
    </row>
    <row r="5" spans="1:11" ht="14.4" thickBot="1" x14ac:dyDescent="0.35">
      <c r="A5" s="48"/>
      <c r="B5" s="49"/>
      <c r="C5" s="49"/>
      <c r="D5" s="49"/>
      <c r="E5" s="49"/>
      <c r="F5" s="49"/>
      <c r="G5" s="49"/>
      <c r="H5" s="50"/>
    </row>
    <row r="6" spans="1:11" ht="25.5" customHeight="1" thickBot="1" x14ac:dyDescent="0.3">
      <c r="A6" s="52" t="s">
        <v>1</v>
      </c>
      <c r="B6" s="53" t="s">
        <v>0</v>
      </c>
      <c r="C6" s="53" t="s">
        <v>2</v>
      </c>
      <c r="D6" s="53" t="s">
        <v>3</v>
      </c>
      <c r="E6" s="54" t="s">
        <v>4</v>
      </c>
      <c r="F6" s="55" t="s">
        <v>5</v>
      </c>
      <c r="G6" s="56" t="s">
        <v>6</v>
      </c>
      <c r="H6" s="55" t="s">
        <v>7</v>
      </c>
    </row>
    <row r="7" spans="1:11" s="2" customFormat="1" ht="16.2" x14ac:dyDescent="0.3">
      <c r="A7" s="57">
        <v>1</v>
      </c>
      <c r="B7" s="10"/>
      <c r="C7" s="11"/>
      <c r="D7" s="70"/>
      <c r="E7" s="71"/>
      <c r="F7" s="71"/>
      <c r="G7" s="71"/>
      <c r="H7" s="72"/>
    </row>
    <row r="8" spans="1:11" ht="67.2" customHeight="1" x14ac:dyDescent="0.25">
      <c r="A8" s="12" t="s">
        <v>8</v>
      </c>
      <c r="B8" s="13" t="s">
        <v>16</v>
      </c>
      <c r="C8" s="14" t="s">
        <v>17</v>
      </c>
      <c r="D8" s="15">
        <v>10936</v>
      </c>
      <c r="E8" s="16">
        <v>63.61</v>
      </c>
      <c r="F8" s="18">
        <f>ROUND(D8*E8,2)</f>
        <v>695638.96</v>
      </c>
      <c r="G8" s="17">
        <v>0</v>
      </c>
      <c r="H8" s="18">
        <f t="shared" ref="H8" si="0">ROUND(D8*G8,2)</f>
        <v>0</v>
      </c>
      <c r="I8" s="5"/>
    </row>
    <row r="9" spans="1:11" ht="16.2" x14ac:dyDescent="0.25">
      <c r="A9" s="19"/>
      <c r="B9" s="20"/>
      <c r="C9" s="42" t="s">
        <v>20</v>
      </c>
      <c r="D9" s="26"/>
      <c r="E9" s="27"/>
      <c r="F9" s="39">
        <f>F8</f>
        <v>695638.96</v>
      </c>
      <c r="G9" s="28"/>
      <c r="H9" s="40">
        <f>H8</f>
        <v>0</v>
      </c>
      <c r="I9" s="5"/>
    </row>
    <row r="10" spans="1:11" ht="16.2" x14ac:dyDescent="0.25">
      <c r="A10" s="19"/>
      <c r="B10" s="20"/>
      <c r="C10" s="42" t="s">
        <v>24</v>
      </c>
      <c r="D10" s="26"/>
      <c r="E10" s="27"/>
      <c r="F10" s="28">
        <f>F9*0.09</f>
        <v>62607.51</v>
      </c>
      <c r="G10" s="30">
        <v>0.09</v>
      </c>
      <c r="H10" s="29">
        <f>H9*G10</f>
        <v>0</v>
      </c>
      <c r="I10" s="5"/>
    </row>
    <row r="11" spans="1:11" ht="16.2" x14ac:dyDescent="0.25">
      <c r="A11" s="19"/>
      <c r="B11" s="20"/>
      <c r="C11" s="42" t="s">
        <v>18</v>
      </c>
      <c r="D11" s="26"/>
      <c r="E11" s="27"/>
      <c r="F11" s="28">
        <f>F9*0.06</f>
        <v>41738.339999999997</v>
      </c>
      <c r="G11" s="30">
        <v>0.06</v>
      </c>
      <c r="H11" s="29">
        <f>H9*G11</f>
        <v>0</v>
      </c>
      <c r="I11" s="5"/>
    </row>
    <row r="12" spans="1:11" ht="16.2" x14ac:dyDescent="0.25">
      <c r="A12" s="19"/>
      <c r="B12" s="20"/>
      <c r="C12" s="42" t="s">
        <v>21</v>
      </c>
      <c r="D12" s="26"/>
      <c r="E12" s="27"/>
      <c r="F12" s="39">
        <f>SUM(F9:F11)</f>
        <v>799984.81</v>
      </c>
      <c r="G12" s="28"/>
      <c r="H12" s="40">
        <f>SUM(H9:H11)</f>
        <v>0</v>
      </c>
      <c r="I12" s="5"/>
    </row>
    <row r="13" spans="1:11" ht="16.2" x14ac:dyDescent="0.25">
      <c r="A13" s="19"/>
      <c r="B13" s="20"/>
      <c r="C13" s="42" t="s">
        <v>23</v>
      </c>
      <c r="D13" s="26"/>
      <c r="E13" s="27"/>
      <c r="F13" s="28">
        <f>F12*0.21</f>
        <v>167996.81</v>
      </c>
      <c r="G13" s="28"/>
      <c r="H13" s="29">
        <f>H12*0.21</f>
        <v>0</v>
      </c>
      <c r="I13" s="5"/>
    </row>
    <row r="14" spans="1:11" s="38" customFormat="1" ht="28.2" customHeight="1" x14ac:dyDescent="0.25">
      <c r="A14" s="31"/>
      <c r="B14" s="31"/>
      <c r="C14" s="43" t="s">
        <v>22</v>
      </c>
      <c r="D14" s="32"/>
      <c r="E14" s="33"/>
      <c r="F14" s="51">
        <f>SUM(F12:F13)</f>
        <v>967981.62</v>
      </c>
      <c r="G14" s="34"/>
      <c r="H14" s="35">
        <f>SUM(H12:H13)</f>
        <v>0</v>
      </c>
      <c r="I14" s="36"/>
      <c r="J14" s="36"/>
      <c r="K14" s="37"/>
    </row>
    <row r="15" spans="1:11" ht="28.2" customHeight="1" x14ac:dyDescent="0.25">
      <c r="A15" s="21"/>
      <c r="B15" s="21"/>
      <c r="C15" s="21"/>
      <c r="D15" s="22"/>
      <c r="E15" s="23"/>
      <c r="F15" s="23"/>
      <c r="G15" s="43" t="s">
        <v>19</v>
      </c>
      <c r="H15" s="41" t="str">
        <f>IF(H14=0,"",1-(H14/F14))</f>
        <v/>
      </c>
    </row>
    <row r="16" spans="1:11" ht="13.8" x14ac:dyDescent="0.3">
      <c r="A16" s="8"/>
      <c r="B16" s="8"/>
      <c r="C16" s="8"/>
      <c r="D16" s="9"/>
      <c r="E16" s="9"/>
      <c r="F16" s="9"/>
      <c r="G16" s="9"/>
      <c r="H16" s="9"/>
    </row>
    <row r="17" spans="1:9" s="4" customFormat="1" ht="46.8" customHeight="1" x14ac:dyDescent="0.3">
      <c r="A17" s="58" t="s">
        <v>9</v>
      </c>
      <c r="B17" s="59"/>
      <c r="C17" s="44"/>
      <c r="D17" s="24"/>
      <c r="E17" s="25" t="s">
        <v>10</v>
      </c>
      <c r="F17" s="60"/>
      <c r="G17" s="60"/>
      <c r="H17" s="60"/>
    </row>
    <row r="18" spans="1:9" s="4" customFormat="1" ht="46.8" customHeight="1" x14ac:dyDescent="0.3">
      <c r="A18" s="58" t="s">
        <v>11</v>
      </c>
      <c r="B18" s="59"/>
      <c r="C18" s="44"/>
      <c r="D18" s="24"/>
      <c r="E18" s="25" t="s">
        <v>12</v>
      </c>
      <c r="F18" s="60"/>
      <c r="G18" s="60"/>
      <c r="H18" s="60"/>
    </row>
    <row r="19" spans="1:9" s="4" customFormat="1" ht="46.8" customHeight="1" x14ac:dyDescent="0.3">
      <c r="A19" s="58" t="s">
        <v>13</v>
      </c>
      <c r="B19" s="59"/>
      <c r="C19" s="44"/>
      <c r="D19" s="24"/>
      <c r="E19" s="25" t="s">
        <v>14</v>
      </c>
      <c r="F19" s="60"/>
      <c r="G19" s="60"/>
      <c r="H19" s="60"/>
    </row>
    <row r="20" spans="1:9" ht="15" customHeight="1" x14ac:dyDescent="0.3">
      <c r="A20" s="8"/>
      <c r="B20" s="8"/>
      <c r="C20" s="8"/>
      <c r="D20" s="9"/>
      <c r="E20" s="9"/>
      <c r="F20" s="9"/>
      <c r="G20" s="9"/>
      <c r="H20" s="9"/>
    </row>
    <row r="21" spans="1:9" x14ac:dyDescent="0.25">
      <c r="C21" s="7" t="s">
        <v>15</v>
      </c>
    </row>
    <row r="22" spans="1:9" x14ac:dyDescent="0.25">
      <c r="I22" s="6"/>
    </row>
  </sheetData>
  <sheetProtection algorithmName="SHA-512" hashValue="ov+y+hkD3cLC4hKnVW/nB44PbxTGybnEulTLnZLtHEwdVRKoAqVospBGweKE/CMiMuwqLsuxH+ZnWoMlj6pRSA==" saltValue="hFnzhC027lr8rdB2KAttxQ==" spinCount="100000" sheet="1" selectLockedCells="1"/>
  <mergeCells count="10">
    <mergeCell ref="A1:H1"/>
    <mergeCell ref="A2:H2"/>
    <mergeCell ref="F18:H18"/>
    <mergeCell ref="A3:H3"/>
    <mergeCell ref="D7:H7"/>
    <mergeCell ref="A19:B19"/>
    <mergeCell ref="F19:H19"/>
    <mergeCell ref="A17:B17"/>
    <mergeCell ref="F17:H17"/>
    <mergeCell ref="A18:B18"/>
  </mergeCells>
  <dataValidations count="4">
    <dataValidation type="list" allowBlank="1" showInputMessage="1" showErrorMessage="1" sqref="B14:B15 B7" xr:uid="{00000000-0002-0000-0000-000000000000}">
      <formula1>"Capítulo,Partida,Mano de obra,Maquinaria,Material,Otros,"</formula1>
    </dataValidation>
    <dataValidation type="decimal" allowBlank="1" showInputMessage="1" showErrorMessage="1" errorTitle="PRECIO UNITARIO" error="Este valor no puede ser superior al precio unitario de licitación" prompt="Precio unitario" sqref="G8" xr:uid="{23E433E4-6EC0-45D6-8EA5-F9147AA9E827}">
      <formula1>0</formula1>
      <formula2>E8</formula2>
    </dataValidation>
    <dataValidation type="decimal" allowBlank="1" showInputMessage="1" showErrorMessage="1" errorTitle="GASTOS GENERALES" error="No superior al 9%" prompt="Gastos Generales" sqref="G10" xr:uid="{9E0476BA-94AA-405A-9F07-8DCAAD7FDA04}">
      <formula1>0</formula1>
      <formula2>0.09</formula2>
    </dataValidation>
    <dataValidation type="decimal" allowBlank="1" showInputMessage="1" showErrorMessage="1" errorTitle="BENEFICIO INDUSTRIAL" error="No superior al 6%" prompt="Beneficio Industrial" sqref="G11" xr:uid="{F521D3BA-C250-483B-8D6F-CC2192E90D9B}">
      <formula1>0</formula1>
      <formula2>0.06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Vegas Lozano, Hugo</cp:lastModifiedBy>
  <cp:lastPrinted>2020-10-07T08:28:39Z</cp:lastPrinted>
  <dcterms:created xsi:type="dcterms:W3CDTF">2012-02-23T09:52:21Z</dcterms:created>
  <dcterms:modified xsi:type="dcterms:W3CDTF">2020-11-06T09:02:44Z</dcterms:modified>
</cp:coreProperties>
</file>