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030B6437-0CBF-49AE-A1E0-714D80BC9A40}" xr6:coauthVersionLast="47" xr6:coauthVersionMax="47" xr10:uidLastSave="{00000000-0000-0000-0000-000000000000}"/>
  <bookViews>
    <workbookView xWindow="-23148" yWindow="-108" windowWidth="23256" windowHeight="12576" xr2:uid="{C44CD173-0DEA-4FE8-83C6-94899DFCEAA5}"/>
  </bookViews>
  <sheets>
    <sheet name="Oferta económica - Lote 2" sheetId="5" r:id="rId1"/>
    <sheet name="CERTO_I" sheetId="6" r:id="rId2"/>
    <sheet name="CERTO_G" sheetId="7" r:id="rId3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6" l="1"/>
  <c r="D8" i="7" l="1"/>
  <c r="D7" i="7"/>
  <c r="D6" i="7"/>
  <c r="D5" i="7"/>
  <c r="D4" i="7"/>
  <c r="D3" i="7"/>
  <c r="D4" i="6"/>
  <c r="D5" i="6"/>
  <c r="D6" i="6"/>
  <c r="D7" i="6"/>
  <c r="D8" i="6"/>
  <c r="D3" i="6"/>
  <c r="G14" i="7"/>
  <c r="H14" i="7"/>
  <c r="I14" i="7" s="1"/>
  <c r="F7" i="7"/>
  <c r="F5" i="7"/>
  <c r="F4" i="7"/>
  <c r="I14" i="6"/>
  <c r="F5" i="6"/>
  <c r="F4" i="6"/>
  <c r="G14" i="6"/>
  <c r="F7" i="6"/>
  <c r="H3" i="7" l="1"/>
  <c r="H4" i="7" s="1"/>
  <c r="H3" i="6"/>
  <c r="H5" i="6" s="1"/>
  <c r="H5" i="7" l="1"/>
  <c r="H6" i="7" s="1"/>
  <c r="H7" i="7" s="1"/>
  <c r="H4" i="6"/>
  <c r="H6" i="6"/>
  <c r="H7" i="6" l="1"/>
  <c r="H8" i="6" s="1"/>
  <c r="H8" i="7"/>
  <c r="G14" i="5" l="1"/>
  <c r="G17" i="5"/>
  <c r="I17" i="5"/>
  <c r="D3" i="5" l="1"/>
  <c r="I14" i="5"/>
  <c r="H3" i="5" s="1"/>
  <c r="H5" i="5" s="1"/>
  <c r="F7" i="5"/>
  <c r="H4" i="5" l="1"/>
  <c r="H6" i="5" s="1"/>
  <c r="D5" i="5" l="1"/>
  <c r="D4" i="5"/>
  <c r="H7" i="5"/>
  <c r="H8" i="5" s="1"/>
  <c r="D6" i="5" l="1"/>
  <c r="D7" i="5" s="1"/>
  <c r="D8" i="5" s="1"/>
</calcChain>
</file>

<file path=xl/sharedStrings.xml><?xml version="1.0" encoding="utf-8"?>
<sst xmlns="http://schemas.openxmlformats.org/spreadsheetml/2006/main" count="130" uniqueCount="44">
  <si>
    <t>Resumen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</si>
  <si>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</si>
  <si>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</si>
  <si>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</si>
  <si>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</si>
  <si>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</si>
  <si>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</si>
  <si>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</si>
  <si>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</si>
  <si>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</si>
  <si>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</si>
  <si>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</si>
  <si>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</si>
  <si>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</si>
  <si>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</si>
  <si>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</si>
  <si>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</si>
  <si>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</si>
  <si>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</si>
  <si>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</si>
  <si>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</si>
  <si>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</si>
  <si>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</si>
  <si>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</si>
  <si>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</si>
  <si>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</si>
  <si>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</si>
  <si>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</si>
  <si>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</si>
  <si>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INV</t>
  </si>
  <si>
    <t>INVERSION</t>
  </si>
  <si>
    <t>1.1</t>
  </si>
  <si>
    <t>ud</t>
  </si>
  <si>
    <t>SP</t>
  </si>
  <si>
    <t>Servicios profesionales</t>
  </si>
  <si>
    <t>SP_1</t>
  </si>
  <si>
    <t>Servicios de implantación</t>
  </si>
  <si>
    <t>GTO</t>
  </si>
  <si>
    <t>GASTO</t>
  </si>
  <si>
    <t>2.1</t>
  </si>
  <si>
    <t>SOP</t>
  </si>
  <si>
    <t>Soporte y suscripciones</t>
  </si>
  <si>
    <t>SOP_1</t>
  </si>
  <si>
    <t>Anualidad de licenciamiento Cloudera solicitado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</si>
</sst>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10" fontId="4" fillId="5" borderId="3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3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4" xfId="0" applyNumberFormat="1" applyFont="1" applyFill="1" applyBorder="1"/>
    <xf numFmtId="3" fontId="4" fillId="0" borderId="5" xfId="0" applyNumberFormat="1" applyFont="1" applyBorder="1"/>
    <xf numFmtId="4" fontId="4" fillId="4" borderId="5" xfId="0" applyNumberFormat="1" applyFont="1" applyFill="1" applyBorder="1"/>
    <xf numFmtId="49" fontId="2" fillId="3" borderId="1" xfId="0" applyNumberFormat="1" applyFont="1" applyFill="1" applyBorder="1"/>
    <xf numFmtId="10" fontId="4" fillId="0" borderId="3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2" fillId="3" borderId="1" xfId="0" applyNumberFormat="1" applyFont="1" applyFill="1" applyBorder="1"/>
    <xf numFmtId="49" fontId="2" fillId="3" borderId="8" xfId="0" applyNumberFormat="1" applyFont="1" applyFill="1" applyBorder="1"/>
    <xf numFmtId="9" fontId="4" fillId="0" borderId="3" xfId="0" quotePrefix="1" applyNumberFormat="1" applyFont="1" applyBorder="1"/>
    <xf numFmtId="4" fontId="2" fillId="3" borderId="8" xfId="0" applyNumberFormat="1" applyFont="1" applyFill="1" applyBorder="1"/>
    <xf numFmtId="9" fontId="4" fillId="4" borderId="3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3" fillId="2" borderId="0" xfId="0" applyFont="1" applyFill="1"/>
    <xf numFmtId="4" fontId="3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165" fontId="0" fillId="3" borderId="0" xfId="0" applyNumberFormat="1" applyFill="1"/>
    <xf numFmtId="4" fontId="4" fillId="3" borderId="0" xfId="0" applyNumberFormat="1" applyFont="1" applyFill="1"/>
    <xf numFmtId="49" fontId="4" fillId="0" borderId="0" xfId="0" applyNumberFormat="1" applyFont="1" applyAlignment="1">
      <alignment wrapText="1"/>
    </xf>
    <xf numFmtId="1" fontId="4" fillId="0" borderId="0" xfId="0" applyNumberFormat="1" applyFont="1"/>
    <xf numFmtId="4" fontId="0" fillId="3" borderId="0" xfId="0" applyNumberFormat="1" applyFill="1"/>
    <xf numFmtId="10" fontId="4" fillId="5" borderId="3" xfId="0" quotePrefix="1" applyNumberFormat="1" applyFont="1" applyFill="1" applyBorder="1"/>
    <xf numFmtId="4" fontId="4" fillId="5" borderId="0" xfId="0" applyNumberFormat="1" applyFont="1" applyFill="1"/>
    <xf numFmtId="0" fontId="3" fillId="2" borderId="1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49" fontId="3" fillId="3" borderId="6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FE9D099F-691C-44EF-B4DF-E0B0A8DD1240}"/>
  </cellStyles>
  <dxfs count="0"/>
  <tableStyles count="0" defaultTableStyle="TableStyleMedium2" defaultPivotStyle="PivotStyleLight16"/>
  <colors>
    <mruColors>
      <color rgb="FFC2D5E7"/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2A035D2-A455-4F1D-8D60-98F7118CB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BD1679C5-57BE-4196-B04A-3CC7D7661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2D108CC-C27F-4AC4-A148-83BFCB5F2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B7820-7B71-4739-B24E-50D105CE26B9}">
  <dimension ref="A1:J17"/>
  <sheetViews>
    <sheetView tabSelected="1" workbookViewId="0">
      <selection activeCell="F4" sqref="F4:F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3" t="s">
        <v>1</v>
      </c>
      <c r="H1" s="3" t="s">
        <v>2</v>
      </c>
    </row>
    <row r="2" spans="1:10" ht="15" thickBot="1" x14ac:dyDescent="0.35">
      <c r="A2" s="6" t="s">
        <v>3</v>
      </c>
      <c r="B2" s="7">
        <v>2</v>
      </c>
    </row>
    <row r="3" spans="1:10" ht="15" customHeight="1" thickBot="1" x14ac:dyDescent="0.35">
      <c r="A3" s="33" t="s">
        <v>4</v>
      </c>
      <c r="B3" s="34"/>
      <c r="C3" s="35"/>
      <c r="D3" s="8">
        <f>SUM(G:G)</f>
        <v>1374782.61</v>
      </c>
      <c r="E3" s="33" t="s">
        <v>5</v>
      </c>
      <c r="F3" s="34"/>
      <c r="G3" s="35"/>
      <c r="H3" s="8">
        <f>SUM(I:I)</f>
        <v>0</v>
      </c>
    </row>
    <row r="4" spans="1:10" ht="15" customHeight="1" thickBot="1" x14ac:dyDescent="0.35">
      <c r="A4" s="9" t="s">
        <v>6</v>
      </c>
      <c r="B4" s="10">
        <v>0.06</v>
      </c>
      <c r="C4" s="11" t="s">
        <v>7</v>
      </c>
      <c r="D4" s="12">
        <f>ROUND($D$3*B4,2)</f>
        <v>82486.960000000006</v>
      </c>
      <c r="E4" s="13" t="s">
        <v>8</v>
      </c>
      <c r="F4" s="1"/>
      <c r="G4" s="11" t="s">
        <v>7</v>
      </c>
      <c r="H4" s="12">
        <f>ROUND($H$3*F4,2)</f>
        <v>0</v>
      </c>
    </row>
    <row r="5" spans="1:10" ht="15" thickBot="1" x14ac:dyDescent="0.35">
      <c r="A5" s="9" t="s">
        <v>9</v>
      </c>
      <c r="B5" s="10">
        <v>0.09</v>
      </c>
      <c r="C5" s="11" t="s">
        <v>10</v>
      </c>
      <c r="D5" s="12">
        <f>ROUND($D$3*B5,2)</f>
        <v>123730.43</v>
      </c>
      <c r="E5" s="13" t="s">
        <v>11</v>
      </c>
      <c r="F5" s="1"/>
      <c r="G5" s="11" t="s">
        <v>10</v>
      </c>
      <c r="H5" s="12">
        <f>ROUND($H$3*F5,2)</f>
        <v>0</v>
      </c>
    </row>
    <row r="6" spans="1:10" ht="15" thickBot="1" x14ac:dyDescent="0.35">
      <c r="A6" s="36" t="s">
        <v>12</v>
      </c>
      <c r="B6" s="37"/>
      <c r="C6" s="38"/>
      <c r="D6" s="12">
        <f>SUM(D3,D4,D5)</f>
        <v>1581000</v>
      </c>
      <c r="E6" s="36" t="s">
        <v>13</v>
      </c>
      <c r="F6" s="37"/>
      <c r="G6" s="38"/>
      <c r="H6" s="12">
        <f>SUM(H3,H4,H5)</f>
        <v>0</v>
      </c>
      <c r="J6" s="4"/>
    </row>
    <row r="7" spans="1:10" ht="15" thickBot="1" x14ac:dyDescent="0.35">
      <c r="A7" s="14" t="s">
        <v>14</v>
      </c>
      <c r="B7" s="15">
        <v>0.21</v>
      </c>
      <c r="C7" s="11" t="s">
        <v>15</v>
      </c>
      <c r="D7" s="12">
        <f>ROUND($D$6*B7,2)</f>
        <v>332010</v>
      </c>
      <c r="E7" s="16" t="s">
        <v>14</v>
      </c>
      <c r="F7" s="17">
        <f>B7</f>
        <v>0.21</v>
      </c>
      <c r="G7" s="11" t="s">
        <v>15</v>
      </c>
      <c r="H7" s="12">
        <f>ROUND($H$6*F7,2)</f>
        <v>0</v>
      </c>
    </row>
    <row r="8" spans="1:10" ht="15" thickBot="1" x14ac:dyDescent="0.35">
      <c r="A8" s="39" t="s">
        <v>16</v>
      </c>
      <c r="B8" s="40"/>
      <c r="C8" s="41"/>
      <c r="D8" s="18">
        <f>SUM(D6:D7)</f>
        <v>1913010</v>
      </c>
      <c r="E8" s="39" t="s">
        <v>17</v>
      </c>
      <c r="F8" s="40"/>
      <c r="G8" s="41"/>
      <c r="H8" s="18">
        <f>SUM(H6:H7)</f>
        <v>0</v>
      </c>
    </row>
    <row r="9" spans="1:10" ht="15" thickBot="1" x14ac:dyDescent="0.35"/>
    <row r="10" spans="1:10" ht="15" thickBot="1" x14ac:dyDescent="0.35">
      <c r="A10" s="19"/>
      <c r="F10" s="31" t="s">
        <v>18</v>
      </c>
      <c r="G10" s="32"/>
      <c r="H10" s="31" t="s">
        <v>19</v>
      </c>
      <c r="I10" s="32"/>
    </row>
    <row r="11" spans="1:10" x14ac:dyDescent="0.3">
      <c r="A11" s="20" t="s">
        <v>20</v>
      </c>
      <c r="B11" s="20" t="s">
        <v>21</v>
      </c>
      <c r="C11" s="20" t="s">
        <v>0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0" x14ac:dyDescent="0.3">
      <c r="A12" s="22" t="s">
        <v>28</v>
      </c>
      <c r="B12" s="22" t="s">
        <v>29</v>
      </c>
      <c r="C12" s="22" t="s">
        <v>30</v>
      </c>
      <c r="D12" s="22"/>
      <c r="E12" s="23"/>
      <c r="F12" s="23"/>
      <c r="G12" s="24"/>
      <c r="H12" s="2"/>
      <c r="I12" s="25"/>
    </row>
    <row r="13" spans="1:10" x14ac:dyDescent="0.3">
      <c r="A13" s="22" t="s">
        <v>31</v>
      </c>
      <c r="B13" s="22" t="s">
        <v>33</v>
      </c>
      <c r="C13" s="26" t="s">
        <v>34</v>
      </c>
      <c r="D13" s="22"/>
      <c r="E13" s="23"/>
      <c r="F13" s="23"/>
      <c r="G13" s="28"/>
      <c r="H13" s="2"/>
      <c r="I13" s="25"/>
    </row>
    <row r="14" spans="1:10" x14ac:dyDescent="0.3">
      <c r="A14" s="22"/>
      <c r="B14" s="22" t="s">
        <v>35</v>
      </c>
      <c r="C14" s="26" t="s">
        <v>36</v>
      </c>
      <c r="D14" s="27" t="s">
        <v>32</v>
      </c>
      <c r="E14" s="23">
        <v>1</v>
      </c>
      <c r="F14" s="23">
        <v>34782.629999999997</v>
      </c>
      <c r="G14" s="28">
        <f>ROUND(E14*F14,2)</f>
        <v>34782.629999999997</v>
      </c>
      <c r="H14" s="2"/>
      <c r="I14" s="25">
        <f t="shared" ref="I14" si="0">ROUND(E14*H14,2)</f>
        <v>0</v>
      </c>
    </row>
    <row r="15" spans="1:10" x14ac:dyDescent="0.3">
      <c r="A15" s="22">
        <v>2</v>
      </c>
      <c r="B15" s="22" t="s">
        <v>37</v>
      </c>
      <c r="C15" s="22" t="s">
        <v>38</v>
      </c>
      <c r="D15" s="22"/>
      <c r="E15" s="23"/>
      <c r="F15" s="23"/>
      <c r="G15" s="28"/>
      <c r="H15" s="2"/>
      <c r="I15" s="25"/>
    </row>
    <row r="16" spans="1:10" x14ac:dyDescent="0.3">
      <c r="A16" s="22" t="s">
        <v>39</v>
      </c>
      <c r="B16" s="22" t="s">
        <v>40</v>
      </c>
      <c r="C16" s="26" t="s">
        <v>41</v>
      </c>
      <c r="D16" s="22"/>
      <c r="E16" s="23"/>
      <c r="F16" s="23"/>
      <c r="G16" s="28"/>
      <c r="H16" s="2"/>
      <c r="I16" s="25"/>
    </row>
    <row r="17" spans="1:9" ht="28.8" x14ac:dyDescent="0.3">
      <c r="A17" s="22"/>
      <c r="B17" s="22" t="s">
        <v>42</v>
      </c>
      <c r="C17" s="26" t="s">
        <v>43</v>
      </c>
      <c r="D17" s="27" t="s">
        <v>32</v>
      </c>
      <c r="E17" s="23">
        <v>3</v>
      </c>
      <c r="F17" s="23">
        <v>446666.66</v>
      </c>
      <c r="G17" s="28">
        <f>ROUND(E17*F17,2)</f>
        <v>1339999.98</v>
      </c>
      <c r="H17" s="2"/>
      <c r="I17" s="25">
        <f t="shared" ref="I17" si="1">ROUND(E17*H17,2)</f>
        <v>0</v>
      </c>
    </row>
  </sheetData>
  <sheetProtection algorithmName="SHA-512" hashValue="X2OPdoOEuQjhOyZM1FpctC7uSe9GPING8lSxE9vXC0jayoTXZstbNN8oNA7prIWhhDH46kHqS8MKIZ7mr/mBOQ==" saltValue="4p/d5yEjL96/U/pBN+ioR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6ECF9-4F00-4582-B006-F59B7F10D415}">
  <dimension ref="A1:I14"/>
  <sheetViews>
    <sheetView workbookViewId="0">
      <selection activeCell="B2" sqref="B2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1</v>
      </c>
      <c r="H1" s="3" t="s">
        <v>2</v>
      </c>
    </row>
    <row r="2" spans="1:9" ht="15" thickBot="1" x14ac:dyDescent="0.35">
      <c r="A2" s="6" t="s">
        <v>3</v>
      </c>
      <c r="B2" s="7">
        <v>2</v>
      </c>
    </row>
    <row r="3" spans="1:9" ht="15" customHeight="1" thickBot="1" x14ac:dyDescent="0.35">
      <c r="A3" s="33" t="s">
        <v>4</v>
      </c>
      <c r="B3" s="34"/>
      <c r="C3" s="35"/>
      <c r="D3" s="8">
        <f>'Oferta económica - Lote 2'!D3</f>
        <v>1374782.61</v>
      </c>
      <c r="E3" s="33" t="s">
        <v>5</v>
      </c>
      <c r="F3" s="34"/>
      <c r="G3" s="35"/>
      <c r="H3" s="8">
        <f>SUM(I:I)</f>
        <v>0</v>
      </c>
    </row>
    <row r="4" spans="1:9" ht="15" customHeight="1" thickBot="1" x14ac:dyDescent="0.35">
      <c r="A4" s="9" t="s">
        <v>6</v>
      </c>
      <c r="B4" s="10">
        <v>0.06</v>
      </c>
      <c r="C4" s="11" t="s">
        <v>7</v>
      </c>
      <c r="D4" s="12">
        <f>'Oferta económica - Lote 2'!D4</f>
        <v>82486.960000000006</v>
      </c>
      <c r="E4" s="13" t="s">
        <v>8</v>
      </c>
      <c r="F4" s="29">
        <f>'Oferta económica - Lote 2'!F4</f>
        <v>0</v>
      </c>
      <c r="G4" s="11" t="s">
        <v>7</v>
      </c>
      <c r="H4" s="12">
        <f>ROUND($H$3*F4,2)</f>
        <v>0</v>
      </c>
    </row>
    <row r="5" spans="1:9" ht="15" thickBot="1" x14ac:dyDescent="0.35">
      <c r="A5" s="9" t="s">
        <v>9</v>
      </c>
      <c r="B5" s="10">
        <v>0.09</v>
      </c>
      <c r="C5" s="11" t="s">
        <v>10</v>
      </c>
      <c r="D5" s="12">
        <f>'Oferta económica - Lote 2'!D5</f>
        <v>123730.43</v>
      </c>
      <c r="E5" s="13" t="s">
        <v>11</v>
      </c>
      <c r="F5" s="29">
        <f>'Oferta económica - Lote 2'!F5</f>
        <v>0</v>
      </c>
      <c r="G5" s="11" t="s">
        <v>10</v>
      </c>
      <c r="H5" s="12">
        <f>ROUND($H$3*F5,2)</f>
        <v>0</v>
      </c>
    </row>
    <row r="6" spans="1:9" ht="15" thickBot="1" x14ac:dyDescent="0.35">
      <c r="A6" s="36" t="s">
        <v>12</v>
      </c>
      <c r="B6" s="37"/>
      <c r="C6" s="38"/>
      <c r="D6" s="12">
        <f>'Oferta económica - Lote 2'!D6</f>
        <v>1581000</v>
      </c>
      <c r="E6" s="36" t="s">
        <v>13</v>
      </c>
      <c r="F6" s="37"/>
      <c r="G6" s="38"/>
      <c r="H6" s="12">
        <f>SUM(H3,H4,H5)</f>
        <v>0</v>
      </c>
    </row>
    <row r="7" spans="1:9" ht="15" thickBot="1" x14ac:dyDescent="0.35">
      <c r="A7" s="14" t="s">
        <v>14</v>
      </c>
      <c r="B7" s="15">
        <v>0.21</v>
      </c>
      <c r="C7" s="11" t="s">
        <v>15</v>
      </c>
      <c r="D7" s="12">
        <f>'Oferta económica - Lote 2'!D7</f>
        <v>332010</v>
      </c>
      <c r="E7" s="16" t="s">
        <v>14</v>
      </c>
      <c r="F7" s="17">
        <f>B7</f>
        <v>0.21</v>
      </c>
      <c r="G7" s="11" t="s">
        <v>15</v>
      </c>
      <c r="H7" s="12">
        <f>ROUND($H$6*F7,2)</f>
        <v>0</v>
      </c>
    </row>
    <row r="8" spans="1:9" ht="15" thickBot="1" x14ac:dyDescent="0.35">
      <c r="A8" s="39" t="s">
        <v>16</v>
      </c>
      <c r="B8" s="40"/>
      <c r="C8" s="41"/>
      <c r="D8" s="18">
        <f>'Oferta económica - Lote 2'!D8</f>
        <v>1913010</v>
      </c>
      <c r="E8" s="39" t="s">
        <v>17</v>
      </c>
      <c r="F8" s="40"/>
      <c r="G8" s="41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31" t="s">
        <v>18</v>
      </c>
      <c r="G10" s="32"/>
      <c r="H10" s="31" t="s">
        <v>19</v>
      </c>
      <c r="I10" s="32"/>
    </row>
    <row r="11" spans="1:9" x14ac:dyDescent="0.3">
      <c r="A11" s="20" t="s">
        <v>20</v>
      </c>
      <c r="B11" s="20" t="s">
        <v>21</v>
      </c>
      <c r="C11" s="20" t="s">
        <v>0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x14ac:dyDescent="0.3">
      <c r="A12" s="22" t="s">
        <v>28</v>
      </c>
      <c r="B12" s="22" t="s">
        <v>29</v>
      </c>
      <c r="C12" s="22" t="s">
        <v>30</v>
      </c>
      <c r="D12" s="22"/>
      <c r="E12" s="23"/>
      <c r="F12" s="23"/>
      <c r="G12" s="24"/>
      <c r="H12" s="30"/>
      <c r="I12" s="25"/>
    </row>
    <row r="13" spans="1:9" x14ac:dyDescent="0.3">
      <c r="A13" s="22" t="s">
        <v>31</v>
      </c>
      <c r="B13" s="22" t="s">
        <v>33</v>
      </c>
      <c r="C13" s="26" t="s">
        <v>34</v>
      </c>
      <c r="D13" s="22"/>
      <c r="E13" s="23"/>
      <c r="F13" s="23"/>
      <c r="G13" s="28"/>
      <c r="H13" s="30"/>
      <c r="I13" s="25"/>
    </row>
    <row r="14" spans="1:9" x14ac:dyDescent="0.3">
      <c r="A14" s="22"/>
      <c r="B14" s="22" t="s">
        <v>35</v>
      </c>
      <c r="C14" s="26" t="s">
        <v>36</v>
      </c>
      <c r="D14" s="27" t="s">
        <v>32</v>
      </c>
      <c r="E14" s="23">
        <v>1</v>
      </c>
      <c r="F14" s="23">
        <v>34782.629999999997</v>
      </c>
      <c r="G14" s="28">
        <f>ROUND(E14*F14,2)</f>
        <v>34782.629999999997</v>
      </c>
      <c r="H14" s="30">
        <f>'Oferta económica - Lote 2'!H14</f>
        <v>0</v>
      </c>
      <c r="I14" s="25">
        <f t="shared" ref="I14" si="0">ROUND(E14*H14,2)</f>
        <v>0</v>
      </c>
    </row>
  </sheetData>
  <sheetProtection algorithmName="SHA-512" hashValue="BcMwP8s4iKTL2sU8Q4rPTKUOnPJ/fbmrOoMMCfp+ROq29DfwJoy9CsdTFKwyp6LNovJMkXbbcO5P1mWUeW0FaQ==" saltValue="ubqFTVJZyWjesZZl38Ufp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2B677-4CC6-4919-8EA0-F457D499A541}">
  <dimension ref="A1:I14"/>
  <sheetViews>
    <sheetView workbookViewId="0">
      <selection activeCell="C17" sqref="C17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1</v>
      </c>
      <c r="H1" s="3" t="s">
        <v>2</v>
      </c>
    </row>
    <row r="2" spans="1:9" ht="15" thickBot="1" x14ac:dyDescent="0.35">
      <c r="A2" s="6" t="s">
        <v>3</v>
      </c>
      <c r="B2" s="7">
        <v>2</v>
      </c>
    </row>
    <row r="3" spans="1:9" ht="15" customHeight="1" thickBot="1" x14ac:dyDescent="0.35">
      <c r="A3" s="33" t="s">
        <v>4</v>
      </c>
      <c r="B3" s="34"/>
      <c r="C3" s="35"/>
      <c r="D3" s="8">
        <f>'Oferta económica - Lote 2'!D3</f>
        <v>1374782.61</v>
      </c>
      <c r="E3" s="33" t="s">
        <v>5</v>
      </c>
      <c r="F3" s="34"/>
      <c r="G3" s="35"/>
      <c r="H3" s="8">
        <f>SUM(I:I)</f>
        <v>0</v>
      </c>
    </row>
    <row r="4" spans="1:9" ht="15" customHeight="1" thickBot="1" x14ac:dyDescent="0.35">
      <c r="A4" s="9" t="s">
        <v>6</v>
      </c>
      <c r="B4" s="10">
        <v>0.06</v>
      </c>
      <c r="C4" s="11" t="s">
        <v>7</v>
      </c>
      <c r="D4" s="12">
        <f>'Oferta económica - Lote 2'!D4</f>
        <v>82486.960000000006</v>
      </c>
      <c r="E4" s="13" t="s">
        <v>8</v>
      </c>
      <c r="F4" s="29">
        <f>'Oferta económica - Lote 2'!F4</f>
        <v>0</v>
      </c>
      <c r="G4" s="11" t="s">
        <v>7</v>
      </c>
      <c r="H4" s="12">
        <f>ROUND($H$3*F4,2)</f>
        <v>0</v>
      </c>
    </row>
    <row r="5" spans="1:9" ht="15" thickBot="1" x14ac:dyDescent="0.35">
      <c r="A5" s="9" t="s">
        <v>9</v>
      </c>
      <c r="B5" s="10">
        <v>0.09</v>
      </c>
      <c r="C5" s="11" t="s">
        <v>10</v>
      </c>
      <c r="D5" s="12">
        <f>'Oferta económica - Lote 2'!D5</f>
        <v>123730.43</v>
      </c>
      <c r="E5" s="13" t="s">
        <v>11</v>
      </c>
      <c r="F5" s="29">
        <f>'Oferta económica - Lote 2'!F5</f>
        <v>0</v>
      </c>
      <c r="G5" s="11" t="s">
        <v>10</v>
      </c>
      <c r="H5" s="12">
        <f>ROUND($H$3*F5,2)</f>
        <v>0</v>
      </c>
    </row>
    <row r="6" spans="1:9" ht="15" thickBot="1" x14ac:dyDescent="0.35">
      <c r="A6" s="36" t="s">
        <v>12</v>
      </c>
      <c r="B6" s="37"/>
      <c r="C6" s="38"/>
      <c r="D6" s="12">
        <f>'Oferta económica - Lote 2'!D6</f>
        <v>1581000</v>
      </c>
      <c r="E6" s="36" t="s">
        <v>13</v>
      </c>
      <c r="F6" s="37"/>
      <c r="G6" s="38"/>
      <c r="H6" s="12">
        <f>SUM(H3,H4,H5)</f>
        <v>0</v>
      </c>
    </row>
    <row r="7" spans="1:9" ht="15" thickBot="1" x14ac:dyDescent="0.35">
      <c r="A7" s="14" t="s">
        <v>14</v>
      </c>
      <c r="B7" s="15">
        <v>0.21</v>
      </c>
      <c r="C7" s="11" t="s">
        <v>15</v>
      </c>
      <c r="D7" s="12">
        <f>'Oferta económica - Lote 2'!D7</f>
        <v>332010</v>
      </c>
      <c r="E7" s="16" t="s">
        <v>14</v>
      </c>
      <c r="F7" s="17">
        <f>B7</f>
        <v>0.21</v>
      </c>
      <c r="G7" s="11" t="s">
        <v>15</v>
      </c>
      <c r="H7" s="12">
        <f>ROUND($H$6*F7,2)</f>
        <v>0</v>
      </c>
    </row>
    <row r="8" spans="1:9" ht="15" thickBot="1" x14ac:dyDescent="0.35">
      <c r="A8" s="39" t="s">
        <v>16</v>
      </c>
      <c r="B8" s="40"/>
      <c r="C8" s="41"/>
      <c r="D8" s="18">
        <f>'Oferta económica - Lote 2'!D8</f>
        <v>1913010</v>
      </c>
      <c r="E8" s="39" t="s">
        <v>17</v>
      </c>
      <c r="F8" s="40"/>
      <c r="G8" s="41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31" t="s">
        <v>18</v>
      </c>
      <c r="G10" s="32"/>
      <c r="H10" s="31" t="s">
        <v>19</v>
      </c>
      <c r="I10" s="32"/>
    </row>
    <row r="11" spans="1:9" x14ac:dyDescent="0.3">
      <c r="A11" s="20" t="s">
        <v>20</v>
      </c>
      <c r="B11" s="20" t="s">
        <v>21</v>
      </c>
      <c r="C11" s="20" t="s">
        <v>0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x14ac:dyDescent="0.3">
      <c r="A12" s="22">
        <v>2</v>
      </c>
      <c r="B12" s="22" t="s">
        <v>37</v>
      </c>
      <c r="C12" s="22" t="s">
        <v>38</v>
      </c>
      <c r="D12" s="22"/>
      <c r="E12" s="23"/>
      <c r="F12" s="23"/>
      <c r="G12" s="28"/>
      <c r="H12" s="30"/>
      <c r="I12" s="25"/>
    </row>
    <row r="13" spans="1:9" x14ac:dyDescent="0.3">
      <c r="A13" s="22" t="s">
        <v>39</v>
      </c>
      <c r="B13" s="22" t="s">
        <v>40</v>
      </c>
      <c r="C13" s="26" t="s">
        <v>41</v>
      </c>
      <c r="D13" s="22"/>
      <c r="E13" s="23"/>
      <c r="F13" s="23"/>
      <c r="G13" s="28"/>
      <c r="H13" s="30"/>
      <c r="I13" s="25"/>
    </row>
    <row r="14" spans="1:9" ht="28.8" x14ac:dyDescent="0.3">
      <c r="A14" s="22"/>
      <c r="B14" s="22" t="s">
        <v>42</v>
      </c>
      <c r="C14" s="26" t="s">
        <v>43</v>
      </c>
      <c r="D14" s="27" t="s">
        <v>32</v>
      </c>
      <c r="E14" s="23">
        <v>3</v>
      </c>
      <c r="F14" s="23">
        <v>446666.66</v>
      </c>
      <c r="G14" s="28">
        <f>ROUND(E14*F14,2)</f>
        <v>1339999.98</v>
      </c>
      <c r="H14" s="30">
        <f>'Oferta económica - Lote 2'!H17</f>
        <v>0</v>
      </c>
      <c r="I14" s="25">
        <f t="shared" ref="I14" si="0">ROUND(E14*H14,2)</f>
        <v>0</v>
      </c>
    </row>
  </sheetData>
  <sheetProtection algorithmName="SHA-512" hashValue="qgqzUW0N32Kq/DpTgVPk1aSXfMH1UXT12gWn6En3GkIIOnRmETeqtCLwz/r4Yz5BepX7YFoE3zUj9YO6fMgSuw==" saltValue="Ka9jFgWhUz6G3tDmphdNz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Oferta económica - Lote 2</vt:lpstr>
      <vt:lpstr>CERTO_I</vt:lpstr>
      <vt:lpstr>CERTO_G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2024-11-11T12:44:42Z</dcterms:created>
  <dcterms:modified xsi:type="dcterms:W3CDTF">2024-11-12T07:35:49Z</dcterms:modified>
  <cp:category/>
  <cp:contentStatus/>
</cp:coreProperties>
</file>